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<sst xmlns="http://schemas.openxmlformats.org/spreadsheetml/2006/main" count="27191" uniqueCount="798">
  <si>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</si>
  <si>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</si>
  <si>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</si>
  <si>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</si>
  <si>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</si>
  <si>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</si>
  <si>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</si>
  <si>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</si>
  <si>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</si>
  <si>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</si>
  <si>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</si>
  <si>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</si>
  <si>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</si>
  <si>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</si>
  <si>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</si>
  <si>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</si>
  <si>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</si>
  <si>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</si>
  <si>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</si>
  <si>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</si>
  <si>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</si>
  <si>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</si>
  <si>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</si>
  <si>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</si>
  <si>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</si>
  <si>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</si>
  <si>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</si>
  <si>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</si>
  <si>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</si>
  <si>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</si>
  <si>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</si>
  <si>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</si>
  <si>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</si>
  <si>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</si>
  <si>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</si>
  <si>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</si>
  <si>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</si>
  <si>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</si>
  <si>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</si>
  <si>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</si>
  <si>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</si>
  <si>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</si>
  <si>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</si>
  <si>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</si>
  <si>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</si>
  <si>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</si>
  <si>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</si>
  <si>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</si>
  <si>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</si>
  <si>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</si>
  <si>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</si>
  <si>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</si>
  <si>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</si>
  <si>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</si>
  <si>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</si>
  <si>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</si>
  <si>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</si>
  <si>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</si>
  <si>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</si>
  <si>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</si>
  <si>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</si>
  <si>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</si>
  <si>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</si>
  <si>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</si>
  <si>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</si>
  <si>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</si>
  <si>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</si>
  <si>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</si>
  <si>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</si>
  <si>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</si>
  <si>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</si>
  <si>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</si>
  <si>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</si>
  <si>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</si>
  <si>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</si>
  <si>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</si>
  <si>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</si>
  <si>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</si>
  <si>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</si>
  <si>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</si>
  <si>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</si>
  <si>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</si>
  <si>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</si>
  <si>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</si>
  <si>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</si>
  <si>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</si>
  <si>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</si>
  <si>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</si>
  <si>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</si>
  <si>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</si>
  <si>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</si>
  <si>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</si>
  <si>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</si>
  <si>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</si>
  <si>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</si>
  <si>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</si>
  <si>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</si>
  <si>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</si>
  <si>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</si>
  <si>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</si>
  <si>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</si>
  <si>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</si>
  <si>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</si>
  <si>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</si>
  <si>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</si>
  <si>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</si>
  <si>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</si>
  <si>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</si>
  <si>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</si>
  <si>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</si>
  <si>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</si>
  <si>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</si>
  <si>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</si>
  <si>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</si>
  <si>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</si>
  <si>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</si>
  <si>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</si>
  <si>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</si>
  <si>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</si>
  <si>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</si>
  <si>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</si>
  <si>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</si>
  <si>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</si>
  <si>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</si>
  <si>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</si>
  <si>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</si>
  <si>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</si>
  <si>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</si>
  <si>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</si>
  <si>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</si>
  <si>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</si>
  <si>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</si>
  <si>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</si>
  <si>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</si>
  <si>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</si>
  <si>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</si>
  <si>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</si>
  <si>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</si>
  <si>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</si>
  <si>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</si>
  <si>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</si>
  <si>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</si>
  <si>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</si>
  <si>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</si>
  <si>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</si>
  <si>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</si>
  <si>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</si>
  <si>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</si>
  <si>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</si>
  <si>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</si>
  <si>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</si>
  <si>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</si>
  <si>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</si>
  <si>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</si>
  <si>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</si>
  <si>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</si>
  <si>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</si>
  <si>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</si>
  <si>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</si>
  <si>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</si>
  <si>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</si>
  <si>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</si>
  <si>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</si>
  <si>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</si>
  <si>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</si>
  <si>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</si>
  <si>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</si>
  <si>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</si>
  <si>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</si>
  <si>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</si>
  <si>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</si>
  <si>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</si>
  <si>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</si>
  <si>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</si>
  <si>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</si>
  <si>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</si>
  <si>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</si>
  <si>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</si>
  <si>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</si>
  <si>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</si>
  <si>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</si>
  <si>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</si>
  <si>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</si>
  <si>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</si>
  <si>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</si>
  <si>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</si>
  <si>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</si>
  <si>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</si>
  <si>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</si>
  <si>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</si>
  <si>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</si>
  <si>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</si>
  <si>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</si>
  <si>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</si>
  <si>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</si>
  <si>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</si>
  <si>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</si>
  <si>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</si>
  <si>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</si>
  <si>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</si>
  <si>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</si>
  <si>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</si>
  <si>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</si>
  <si>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</si>
  <si>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</si>
  <si>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</si>
  <si>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</si>
  <si>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</si>
  <si>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</si>
  <si>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</si>
  <si>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</si>
  <si>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</si>
  <si>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</si>
  <si>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</si>
  <si>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</si>
  <si>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</si>
  <si>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</si>
  <si>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</si>
  <si>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</si>
  <si>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</si>
  <si>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</si>
  <si>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</si>
  <si>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</si>
  <si>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</si>
  <si>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</si>
  <si>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</si>
  <si>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</si>
  <si>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</si>
  <si>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</si>
  <si>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</si>
  <si>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</si>
  <si>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</si>
  <si>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</si>
  <si>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</si>
  <si>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</si>
  <si>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</si>
  <si>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</si>
  <si>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</si>
  <si>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</si>
  <si>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</si>
  <si>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</si>
  <si>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</si>
  <si>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</si>
  <si>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</si>
  <si>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</si>
  <si>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</si>
  <si>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</si>
  <si>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</si>
  <si>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</si>
  <si>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</si>
  <si>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</si>
  <si>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</si>
  <si>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</si>
  <si>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</si>
  <si>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</si>
  <si>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</si>
  <si>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</si>
  <si>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</si>
  <si>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</si>
  <si>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</si>
  <si>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</si>
  <si>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</si>
  <si>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</si>
  <si>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</si>
  <si>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</si>
  <si>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</si>
  <si>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</si>
  <si>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</si>
  <si>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</si>
  <si>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</si>
  <si>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</si>
  <si>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</si>
  <si>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</si>
  <si>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</si>
  <si>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</si>
  <si>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</si>
  <si>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</si>
  <si>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</si>
  <si>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</si>
  <si>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</si>
  <si>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</si>
  <si>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</si>
  <si>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</si>
  <si>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</si>
  <si>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</si>
  <si>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</si>
  <si>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</si>
  <si>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</si>
  <si>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</si>
  <si>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</si>
  <si>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</si>
  <si>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</si>
  <si>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</si>
  <si>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</si>
  <si>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</si>
  <si>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</si>
  <si>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</si>
  <si>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</si>
  <si>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</si>
  <si>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</si>
  <si>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</si>
  <si>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</si>
  <si>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</si>
  <si>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</si>
  <si>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</si>
  <si>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</si>
  <si>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</si>
  <si>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</si>
  <si>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</si>
  <si>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</si>
  <si>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</si>
  <si>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</si>
  <si>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</si>
  <si>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</si>
  <si>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</si>
  <si>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</si>
  <si>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</si>
  <si>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</si>
  <si>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</si>
  <si>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</si>
  <si>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</si>
  <si>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</si>
  <si>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</si>
  <si>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</si>
  <si>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</si>
  <si>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</si>
  <si>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</si>
  <si>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</si>
  <si>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</si>
  <si>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</si>
  <si>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</si>
  <si>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</si>
  <si>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</si>
  <si>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</si>
  <si>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</si>
  <si>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</si>
  <si>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</si>
  <si>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</si>
  <si>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</si>
  <si>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</si>
  <si>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</si>
  <si>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</si>
  <si>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</si>
  <si>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</si>
  <si>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</si>
  <si>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</si>
  <si>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</si>
  <si>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</si>
  <si>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</si>
  <si>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</si>
  <si>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</si>
  <si>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</si>
  <si>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</si>
  <si>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</si>
  <si>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</si>
  <si>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</si>
  <si>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</si>
  <si>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</si>
  <si>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</si>
  <si>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</si>
  <si>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</si>
  <si>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</si>
  <si>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</si>
  <si>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</si>
  <si>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</si>
  <si>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</si>
  <si>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</si>
  <si>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</si>
  <si>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</si>
  <si>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</si>
  <si>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</si>
  <si>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</si>
  <si>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</si>
  <si>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</si>
  <si>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</si>
  <si>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</si>
  <si>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</si>
  <si>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</si>
  <si>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</si>
  <si>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</si>
  <si>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</si>
  <si>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</si>
  <si>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</si>
  <si>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</si>
  <si>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</si>
  <si>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</si>
  <si>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</si>
  <si>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</si>
  <si>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</si>
  <si>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</si>
  <si>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</si>
  <si>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</si>
  <si>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</si>
  <si>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</si>
  <si>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</si>
  <si>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</si>
  <si>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</si>
  <si>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</si>
  <si>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</si>
  <si>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</si>
  <si>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</si>
  <si>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</si>
  <si>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</si>
  <si>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</si>
  <si>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</si>
  <si>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</si>
  <si>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</si>
  <si>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</si>
  <si>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</si>
  <si>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</si>
  <si>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</si>
  <si>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</si>
  <si>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</si>
  <si>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</si>
  <si>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</si>
  <si>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</si>
  <si>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</si>
  <si>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</si>
  <si>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</si>
  <si>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</si>
  <si>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</si>
  <si>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</si>
  <si>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</si>
  <si>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</si>
  <si>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</si>
  <si>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</si>
  <si>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</si>
  <si>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</si>
  <si>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</si>
  <si>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</si>
  <si>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</si>
  <si>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</si>
  <si>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</si>
  <si>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</si>
  <si>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</si>
  <si>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</si>
  <si>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</si>
  <si>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</si>
  <si>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</si>
  <si>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</si>
  <si>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</si>
  <si>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</si>
  <si>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</si>
  <si>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</si>
  <si>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</si>
  <si>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</si>
  <si>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</si>
  <si>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</si>
  <si>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</si>
  <si>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</si>
  <si>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</si>
  <si>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</si>
  <si>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</si>
  <si>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</si>
  <si>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</si>
  <si>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</si>
  <si>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</si>
  <si>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</si>
  <si>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</si>
  <si>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</si>
  <si>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</si>
  <si>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</si>
  <si>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</si>
  <si>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</si>
  <si>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</si>
  <si>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</si>
  <si>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</si>
  <si>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</si>
  <si>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</si>
  <si>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</si>
  <si>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</si>
  <si>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</si>
  <si>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</si>
  <si>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</si>
  <si>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</si>
  <si>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</si>
  <si>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</si>
  <si>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</si>
  <si>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</si>
  <si>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</si>
  <si>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</si>
  <si>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</si>
  <si>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</si>
  <si>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</si>
  <si>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</si>
  <si>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</si>
  <si>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</si>
  <si>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</si>
  <si>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</si>
  <si>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</si>
  <si>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</si>
  <si>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</si>
  <si>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</si>
  <si>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</si>
  <si>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</si>
  <si>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</si>
  <si>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</si>
  <si>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</si>
  <si>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</si>
  <si>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</si>
  <si>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</si>
  <si>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</si>
  <si>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</si>
  <si>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</si>
  <si>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</si>
  <si>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</si>
  <si>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</si>
  <si>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</si>
  <si>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</si>
  <si>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</si>
  <si>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</si>
  <si>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</si>
  <si>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</si>
  <si>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</si>
  <si>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</si>
  <si>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</si>
  <si>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</si>
  <si>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</si>
  <si>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</si>
  <si>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</si>
  <si>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</si>
  <si>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</si>
  <si>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</si>
  <si>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</si>
  <si>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</si>
  <si>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</si>
  <si>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</si>
  <si>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</si>
  <si>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</si>
  <si>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</si>
  <si>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</si>
  <si>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</si>
  <si>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</si>
  <si>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</si>
  <si>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</si>
  <si>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</si>
  <si>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</si>
  <si>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</si>
  <si>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</si>
  <si>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</si>
  <si>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</si>
  <si>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</si>
  <si>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</si>
  <si>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</si>
  <si>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</si>
  <si>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</si>
  <si>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</si>
  <si>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</si>
  <si>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</si>
  <si>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</si>
  <si>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</si>
  <si>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</si>
  <si>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</si>
  <si>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</si>
  <si>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</si>
  <si>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</si>
  <si>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</si>
  <si>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</si>
  <si>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</si>
  <si>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</si>
  <si>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</si>
  <si>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</si>
  <si>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</si>
  <si>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</si>
  <si>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</si>
  <si>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</si>
  <si>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</si>
  <si>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</si>
  <si>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</si>
  <si>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</si>
  <si>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</si>
  <si>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</si>
  <si>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</si>
  <si>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</si>
  <si>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</si>
  <si>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</si>
  <si>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</si>
  <si>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</si>
  <si>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</si>
  <si>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</si>
  <si>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</si>
  <si>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</si>
  <si>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</si>
  <si>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</si>
  <si>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</si>
  <si>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</si>
  <si>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</si>
  <si>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</si>
  <si>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</si>
  <si>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</si>
  <si>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</si>
  <si>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</si>
  <si>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</si>
  <si>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</si>
  <si>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</si>
  <si>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</si>
  <si>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</si>
  <si>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</si>
  <si>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</si>
  <si>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</si>
  <si>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</si>
  <si>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</si>
  <si>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</si>
  <si>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</si>
  <si>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</si>
  <si>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</si>
  <si>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</si>
  <si>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</si>
  <si>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</si>
  <si>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</si>
  <si>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</si>
  <si>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</si>
  <si>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</si>
  <si>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</si>
  <si>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</si>
  <si>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</si>
  <si>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</si>
  <si>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</si>
  <si>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</si>
  <si>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</si>
  <si>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</si>
  <si>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</si>
  <si>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</si>
  <si>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</si>
  <si>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</si>
  <si>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</si>
  <si>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</si>
  <si>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</si>
  <si>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</si>
  <si>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</si>
  <si>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</si>
  <si>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</si>
  <si>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</si>
  <si>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</si>
  <si>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</si>
  <si>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</si>
  <si>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</si>
  <si>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</si>
  <si>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</si>
  <si>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</si>
  <si>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</si>
  <si>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</si>
  <si>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</si>
  <si>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</si>
  <si>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</si>
  <si>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</si>
  <si>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</si>
  <si>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</si>
  <si>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</si>
  <si>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</si>
  <si>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</si>
  <si>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</si>
  <si>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</si>
  <si>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</si>
  <si>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</si>
  <si>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</si>
  <si>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</si>
  <si>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</si>
  <si>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</si>
  <si>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</si>
  <si>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</si>
  <si>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</si>
  <si>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</si>
  <si>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</si>
  <si>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</si>
  <si>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</si>
  <si>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</si>
  <si>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</si>
  <si>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</si>
  <si>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</si>
  <si>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</si>
  <si>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</si>
  <si>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</si>
  <si>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</si>
  <si>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</si>
  <si>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</si>
  <si>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</si>
  <si>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</si>
  <si>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</si>
  <si>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</si>
  <si>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</si>
  <si>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</si>
  <si>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</si>
  <si>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</si>
  <si>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</si>
  <si>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</si>
  <si>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</si>
  <si>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</si>
  <si>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</si>
  <si>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</si>
  <si>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</si>
  <si>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</si>
  <si>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</si>
  <si>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</si>
  <si>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</si>
  <si>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</si>
  <si>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</si>
  <si>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</si>
  <si>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</si>
  <si>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</si>
  <si>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</si>
  <si>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</si>
  <si>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</si>
  <si>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</si>
  <si>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</si>
  <si>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</si>
  <si>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</si>
  <si>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</si>
  <si>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</si>
  <si>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</si>
  <si>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</si>
  <si>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</si>
  <si>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</si>
  <si>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</si>
  <si>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</si>
  <si>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</si>
  <si>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</si>
  <si>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</si>
  <si>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</si>
  <si>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</si>
  <si>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</si>
  <si>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</si>
  <si>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</si>
  <si>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</si>
  <si>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</si>
  <si>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</si>
  <si>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</si>
  <si>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</si>
  <si>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</si>
  <si>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</si>
  <si>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</si>
  <si>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</si>
  <si>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</si>
  <si>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</si>
  <si>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</si>
  <si>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</si>
  <si>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</si>
  <si>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</si>
  <si>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</si>
  <si>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</si>
  <si>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</si>
  <si>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</si>
  <si>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</si>
  <si>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</si>
  <si>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</si>
  <si>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февраль, июль</t>
  </si>
  <si>
    <t>март, апрель</t>
  </si>
  <si>
    <t>июль, сентябрь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</si>
  <si>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</si>
  <si>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</si>
  <si>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</si>
  <si>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</si>
  <si>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</si>
  <si>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</si>
  <si>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</si>
  <si>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</si>
  <si>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</si>
  <si>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июнь, сентябрь</t>
  </si>
  <si>
    <t>№ 17А по ул. Строительная за 2016 год</t>
  </si>
  <si>
    <t xml:space="preserve"> январь</t>
  </si>
  <si>
    <t>май, сен, янв</t>
  </si>
  <si>
    <t>апр, июл, авг, окт</t>
  </si>
  <si>
    <t>апрель, сентябрь</t>
  </si>
  <si>
    <t>июль, август</t>
  </si>
  <si>
    <t>апр, окт, дек</t>
  </si>
  <si>
    <t>октябрь, ноябрь</t>
  </si>
  <si>
    <t>48 | 1</t>
  </si>
  <si>
    <t>34 | 1</t>
  </si>
  <si>
    <t>19,2 | 24</t>
  </si>
  <si>
    <t>6 | 18</t>
  </si>
  <si>
    <t>4,4 | 3</t>
  </si>
  <si>
    <t>592 | 1</t>
  </si>
  <si>
    <t>5 | 1</t>
  </si>
  <si>
    <t>238,12 | 249</t>
  </si>
  <si>
    <t>158,74 | 136</t>
  </si>
  <si>
    <t>238,12 | 24</t>
  </si>
  <si>
    <t>158,74 | 24</t>
  </si>
  <si>
    <t>76,2 | 1</t>
  </si>
  <si>
    <t>396,86 | 2</t>
  </si>
  <si>
    <t>964 | 28</t>
  </si>
  <si>
    <t>482 | 22</t>
  </si>
  <si>
    <t>0,17352 | 6</t>
  </si>
  <si>
    <t>9,64 | 40</t>
  </si>
  <si>
    <t>9,64 | 10</t>
  </si>
  <si>
    <t>9,64 | 12</t>
  </si>
  <si>
    <t>964 | 32</t>
  </si>
  <si>
    <t>482 | 8</t>
  </si>
  <si>
    <t>21,6 | 1</t>
  </si>
  <si>
    <t>130 | 2</t>
  </si>
  <si>
    <t>4 | 122</t>
  </si>
  <si>
    <t>106 | 24</t>
  </si>
  <si>
    <t>964 | 74</t>
  </si>
  <si>
    <t>106 | 23</t>
  </si>
  <si>
    <t>4 | 127</t>
  </si>
  <si>
    <t>2960 | 77</t>
  </si>
  <si>
    <t>2960 | 2</t>
  </si>
  <si>
    <t>авг, июл, июн</t>
  </si>
  <si>
    <t>август,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</si>
</sst>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758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180125.08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1073300.75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1040463.8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1040463.8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1040463.8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212962.03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1083837.3838850602</v>
      </c>
      <c r="G28" s="18">
        <f>и_ср_начисл-и_ср_стоимость_факт</f>
        <v>-10536.633885060204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425417.73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475841.4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723.76322116908318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1406618.58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1371776.03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265779.45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1712763.9500000002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1712763.9500000002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3918.3662945222586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41485.47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39442.369999999995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9506.0300000000007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41485.47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41485.47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2305.5264989655284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412964.72000000003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408594.75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97152.52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448632.91000000003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448632.91000000003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5924.0960775899648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418471.20999999996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409303.16000000003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103403.4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418471.20999999996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418471.20999999996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758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31642.994332599948</v>
      </c>
      <c r="F6" s="40"/>
      <c r="I6" s="27">
        <f>E6/1.18</f>
        <v>26816.096892033856</v>
      </c>
      <c r="J6" s="29">
        <f>[1]сумма!$Q$6</f>
        <v>12959.079134999998</v>
      </c>
      <c r="K6" s="29">
        <f>J6-I6</f>
        <v>-13857.017757033858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7751.2232176455891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0.24679999999999999</v>
      </c>
      <c r="E8" s="48">
        <v>279.88989760860716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>
        <v>20</v>
      </c>
      <c r="E9" s="48">
        <v>7471.3333200369816</v>
      </c>
      <c r="F9" s="49" t="s">
        <v>737</v>
      </c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2648.4438076988063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21.391999999999999</v>
      </c>
      <c r="E25" s="48">
        <v>2648.4438076988063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>
        <v>5409.3346720861155</v>
      </c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>
        <v>45</v>
      </c>
      <c r="E37" s="35">
        <v>5409.3346720861155</v>
      </c>
      <c r="F37" s="33" t="s">
        <v>759</v>
      </c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5698.0845625540869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2.3759999999999999</v>
      </c>
      <c r="E43" s="48">
        <v>2183.7223124640091</v>
      </c>
      <c r="F43" s="49" t="s">
        <v>760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15.5</v>
      </c>
      <c r="E44" s="48">
        <v>1316.0134103980911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7.95</v>
      </c>
      <c r="E47" s="56">
        <v>1892.2371997108714</v>
      </c>
      <c r="F47" s="49" t="s">
        <v>757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7</v>
      </c>
      <c r="E54" s="48">
        <v>306.1116399811155</v>
      </c>
      <c r="F54" s="49" t="s">
        <v>761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>
        <v>311.0315546770608</v>
      </c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>
        <v>3</v>
      </c>
      <c r="E76" s="48">
        <v>311.0315546770608</v>
      </c>
      <c r="F76" s="33" t="s">
        <v>734</v>
      </c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1946.7056176921681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48</v>
      </c>
      <c r="E91" s="35">
        <v>502.79264330322667</v>
      </c>
      <c r="F91" s="33" t="s">
        <v>740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>
        <v>0.51</v>
      </c>
      <c r="E94" s="35">
        <v>1443.9129743889414</v>
      </c>
      <c r="F94" s="33" t="s">
        <v>737</v>
      </c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2648.4796787554033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21.391999999999999</v>
      </c>
      <c r="E101" s="35">
        <v>2648.4796787554033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809.99237200112202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0.76400000000000001</v>
      </c>
      <c r="E106" s="56">
        <v>809.99237200112202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4375.1634512386645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0.76400000000000001</v>
      </c>
      <c r="E120" s="56">
        <v>822.42767162146345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>
        <v>1</v>
      </c>
      <c r="E127" s="48">
        <v>46.005484158606428</v>
      </c>
      <c r="F127" s="49" t="s">
        <v>742</v>
      </c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2</v>
      </c>
      <c r="E130" s="48">
        <v>3107.4017364003817</v>
      </c>
      <c r="F130" s="49" t="s">
        <v>738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244.55690686042553</v>
      </c>
      <c r="F138" s="49" t="s">
        <v>744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4</v>
      </c>
      <c r="E148" s="48">
        <v>154.77165219778752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44.535398250928658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0.51</v>
      </c>
      <c r="E194" s="48">
        <v>44.535398250928658</v>
      </c>
      <c r="F194" s="49" t="s">
        <v>734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145173.27176548657</v>
      </c>
      <c r="F197" s="75"/>
      <c r="I197" s="27">
        <f>E197/1.18</f>
        <v>123028.19641142931</v>
      </c>
      <c r="J197" s="29">
        <f>[1]сумма!$Q$11</f>
        <v>31082.599499999997</v>
      </c>
      <c r="K197" s="29">
        <f>J197-I197</f>
        <v>-91945.596911429311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145173.27176548657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4.5840000000000005</v>
      </c>
      <c r="E199" s="35">
        <v>18071.981797864835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9.3000000000000025</v>
      </c>
      <c r="E200" s="35">
        <v>14664.374905363053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15.58</v>
      </c>
      <c r="E202" s="35">
        <v>399.65139856758736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15.58</v>
      </c>
      <c r="E203" s="35">
        <v>8812.9566260302763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>
        <v>1</v>
      </c>
      <c r="E207" s="35">
        <v>1592.8156971673427</v>
      </c>
      <c r="F207" s="49" t="s">
        <v>739</v>
      </c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>
        <v>4</v>
      </c>
      <c r="E209" s="35">
        <v>3558.3819470878129</v>
      </c>
      <c r="F209" s="49" t="s">
        <v>759</v>
      </c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15.58</v>
      </c>
      <c r="E210" s="35">
        <v>19826.375390936559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111.55</v>
      </c>
      <c r="E211" s="35">
        <v>40543.773488889019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6</v>
      </c>
      <c r="E215" s="35">
        <v>1246.1485491657309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>
        <v>2</v>
      </c>
      <c r="E218" s="35">
        <v>2785.8424486670383</v>
      </c>
      <c r="F218" s="49" t="s">
        <v>732</v>
      </c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>
        <v>4</v>
      </c>
      <c r="E223" s="35">
        <v>15441.467645720746</v>
      </c>
      <c r="F223" s="49" t="s">
        <v>747</v>
      </c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>
        <v>3</v>
      </c>
      <c r="E225" s="35">
        <v>1617.9137230139513</v>
      </c>
      <c r="F225" s="49" t="s">
        <v>762</v>
      </c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244.55690686042553</v>
      </c>
      <c r="F228" s="49" t="s">
        <v>744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>
        <v>4</v>
      </c>
      <c r="E229" s="35">
        <v>14687.8884282246</v>
      </c>
      <c r="F229" s="49" t="s">
        <v>737</v>
      </c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>
        <v>1</v>
      </c>
      <c r="E230" s="38">
        <v>362.90134165690057</v>
      </c>
      <c r="F230" s="75" t="s">
        <v>735</v>
      </c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>
        <v>5</v>
      </c>
      <c r="E231" s="48">
        <v>1316.241470270706</v>
      </c>
      <c r="F231" s="49" t="s">
        <v>734</v>
      </c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14120.307891105329</v>
      </c>
      <c r="F232" s="33"/>
      <c r="I232" s="27">
        <f>E232/1.18</f>
        <v>11966.362619580788</v>
      </c>
      <c r="J232" s="29">
        <f>[1]сумма!$M$13</f>
        <v>4000.8600000000006</v>
      </c>
      <c r="K232" s="29">
        <f>J232-I232</f>
        <v>-7965.5026195807877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14120.307891105329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>
        <v>1</v>
      </c>
      <c r="E237" s="35">
        <v>13081.963756920217</v>
      </c>
      <c r="F237" s="33" t="s">
        <v>732</v>
      </c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8</v>
      </c>
      <c r="E240" s="35">
        <v>146.44956706725137</v>
      </c>
      <c r="F240" s="33" t="s">
        <v>735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>
        <v>1</v>
      </c>
      <c r="E249" s="35">
        <v>404.48522959954954</v>
      </c>
      <c r="F249" s="33" t="s">
        <v>732</v>
      </c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>
        <v>1</v>
      </c>
      <c r="E251" s="35">
        <v>414.42369436199988</v>
      </c>
      <c r="F251" s="33" t="s">
        <v>737</v>
      </c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>
        <v>1</v>
      </c>
      <c r="E257" s="35">
        <v>72.98564315631144</v>
      </c>
      <c r="F257" s="33" t="s">
        <v>739</v>
      </c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131955.16219426188</v>
      </c>
      <c r="F266" s="75"/>
      <c r="I266" s="27">
        <f>E266/1.18</f>
        <v>111826.40863920499</v>
      </c>
      <c r="J266" s="29">
        <f>[1]сумма!$Q$15</f>
        <v>14033.079052204816</v>
      </c>
      <c r="K266" s="29">
        <f>J266-I266</f>
        <v>-97793.329587000175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131955.16219426188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1.55</v>
      </c>
      <c r="E268" s="35">
        <v>4769.4993842876138</v>
      </c>
      <c r="F268" s="33" t="s">
        <v>745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0.4</v>
      </c>
      <c r="E269" s="35">
        <v>1384.8140969514029</v>
      </c>
      <c r="F269" s="33" t="s">
        <v>745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8</v>
      </c>
      <c r="E270" s="35">
        <v>1529.5179392642601</v>
      </c>
      <c r="F270" s="33" t="s">
        <v>738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3</v>
      </c>
      <c r="E271" s="35">
        <v>478.08820866598722</v>
      </c>
      <c r="F271" s="33" t="s">
        <v>746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2</v>
      </c>
      <c r="E274" s="35">
        <v>114.21629111454317</v>
      </c>
      <c r="F274" s="33" t="s">
        <v>763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>
        <v>2</v>
      </c>
      <c r="E276" s="35">
        <v>28.69262515340537</v>
      </c>
      <c r="F276" s="33" t="s">
        <v>739</v>
      </c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2</v>
      </c>
      <c r="E278" s="35">
        <v>591.16696973971068</v>
      </c>
      <c r="F278" s="33" t="s">
        <v>732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20</v>
      </c>
      <c r="E282" s="35">
        <v>24204.380454926777</v>
      </c>
      <c r="F282" s="33" t="s">
        <v>738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183</v>
      </c>
      <c r="E284" s="35">
        <v>90034.607771646799</v>
      </c>
      <c r="F284" s="33" t="s">
        <v>764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>
        <v>1</v>
      </c>
      <c r="E286" s="35">
        <v>114.1047598893192</v>
      </c>
      <c r="F286" s="33" t="s">
        <v>744</v>
      </c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3</v>
      </c>
      <c r="E288" s="35">
        <v>77.993523998892371</v>
      </c>
      <c r="F288" s="33" t="s">
        <v>732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>
        <v>0.9</v>
      </c>
      <c r="E291" s="35">
        <v>188.0654611961576</v>
      </c>
      <c r="F291" s="33" t="s">
        <v>738</v>
      </c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8.5</v>
      </c>
      <c r="E293" s="35">
        <v>1227.9077092430884</v>
      </c>
      <c r="F293" s="33" t="s">
        <v>736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>
        <v>3</v>
      </c>
      <c r="E305" s="35">
        <v>211.50047689023447</v>
      </c>
      <c r="F305" s="33" t="s">
        <v>738</v>
      </c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>
        <v>1</v>
      </c>
      <c r="E308" s="35">
        <v>108.43023274723964</v>
      </c>
      <c r="F308" s="33" t="s">
        <v>739</v>
      </c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3</v>
      </c>
      <c r="E310" s="35">
        <v>359.52762892721012</v>
      </c>
      <c r="F310" s="33" t="s">
        <v>765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>
        <v>12</v>
      </c>
      <c r="E312" s="35">
        <v>1330.5101195131886</v>
      </c>
      <c r="F312" s="33" t="s">
        <v>741</v>
      </c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>
        <v>1</v>
      </c>
      <c r="E314" s="35">
        <v>633.1361059583628</v>
      </c>
      <c r="F314" s="33" t="s">
        <v>739</v>
      </c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2</v>
      </c>
      <c r="E319" s="35">
        <v>464.18077227053635</v>
      </c>
      <c r="F319" s="33" t="s">
        <v>738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2</v>
      </c>
      <c r="E320" s="35">
        <v>1479.1853466297964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2</v>
      </c>
      <c r="E328" s="35">
        <v>109.13512747846596</v>
      </c>
      <c r="F328" s="33" t="s">
        <v>732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2</v>
      </c>
      <c r="E334" s="35">
        <v>197.92214188037218</v>
      </c>
      <c r="F334" s="33" t="s">
        <v>732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39</v>
      </c>
      <c r="E335" s="35">
        <v>1926.0791757984302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8</v>
      </c>
      <c r="E337" s="35">
        <v>392.49987009007089</v>
      </c>
      <c r="F337" s="33" t="s">
        <v>737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225151.94464239222</v>
      </c>
      <c r="F338" s="75"/>
      <c r="I338" s="27">
        <f>E338/1.18</f>
        <v>190806.73274779003</v>
      </c>
      <c r="J338" s="29">
        <f>[1]сумма!$Q$17</f>
        <v>27117.06</v>
      </c>
      <c r="K338" s="29">
        <f>J338-I338</f>
        <v>-163689.67274779003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225151.94464239222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766</v>
      </c>
      <c r="E340" s="84">
        <v>245.14280078484546</v>
      </c>
      <c r="F340" s="49" t="s">
        <v>743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767</v>
      </c>
      <c r="E342" s="48">
        <v>216.81662309197168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768</v>
      </c>
      <c r="E343" s="84">
        <v>1928.6432290017565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769</v>
      </c>
      <c r="E344" s="84">
        <v>562.21902706581966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770</v>
      </c>
      <c r="E345" s="84">
        <v>31.554572786616291</v>
      </c>
      <c r="F345" s="49" t="s">
        <v>748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771</v>
      </c>
      <c r="E346" s="48">
        <v>2008.3965448360609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772</v>
      </c>
      <c r="E347" s="48">
        <v>15.795221921606718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773</v>
      </c>
      <c r="E349" s="48">
        <v>134499.22021806557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 t="s">
        <v>774</v>
      </c>
      <c r="E350" s="48">
        <v>37335.863150301666</v>
      </c>
      <c r="F350" s="49" t="s">
        <v>718</v>
      </c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775</v>
      </c>
      <c r="E351" s="48">
        <v>29625.116480331664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 t="s">
        <v>776</v>
      </c>
      <c r="E352" s="48">
        <v>15945.689047012849</v>
      </c>
      <c r="F352" s="49" t="s">
        <v>718</v>
      </c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777</v>
      </c>
      <c r="E353" s="84">
        <v>873.24500180074313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778</v>
      </c>
      <c r="E354" s="48">
        <v>1864.2427253910266</v>
      </c>
      <c r="F354" s="49" t="s">
        <v>749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201541.62308075486</v>
      </c>
      <c r="F355" s="75"/>
      <c r="I355" s="27">
        <f>E355/1.18</f>
        <v>170797.98566165665</v>
      </c>
      <c r="J355" s="29">
        <f>[1]сумма!$Q$19</f>
        <v>27334.060541112922</v>
      </c>
      <c r="K355" s="29">
        <f>J355-I355</f>
        <v>-143463.92512054375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80161.91144870728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779</v>
      </c>
      <c r="E358" s="89">
        <v>14247.73258298729</v>
      </c>
      <c r="F358" s="49" t="s">
        <v>751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780</v>
      </c>
      <c r="E359" s="89">
        <v>24489.804060866438</v>
      </c>
      <c r="F359" s="49" t="s">
        <v>751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781</v>
      </c>
      <c r="E360" s="89">
        <v>184.31744581496403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782</v>
      </c>
      <c r="E361" s="89">
        <v>376.70624508748949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783</v>
      </c>
      <c r="E362" s="89">
        <v>638.07435474990211</v>
      </c>
      <c r="F362" s="49" t="s">
        <v>750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784</v>
      </c>
      <c r="E364" s="89">
        <v>1843.3298993948947</v>
      </c>
      <c r="F364" s="49" t="s">
        <v>752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785</v>
      </c>
      <c r="E365" s="89">
        <v>9292.3254693755716</v>
      </c>
      <c r="F365" s="49" t="s">
        <v>753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786</v>
      </c>
      <c r="E366" s="89">
        <v>8970.2153381521312</v>
      </c>
      <c r="F366" s="49" t="s">
        <v>754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787</v>
      </c>
      <c r="E367" s="89">
        <v>1897.6028080263657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787</v>
      </c>
      <c r="E368" s="89">
        <v>2770.9673800157661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788</v>
      </c>
      <c r="E369" s="89">
        <v>2112.1834685904491</v>
      </c>
      <c r="F369" s="49" t="s">
        <v>755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789</v>
      </c>
      <c r="E370" s="89">
        <v>4286.101025584574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790</v>
      </c>
      <c r="E371" s="89">
        <v>7945.98905913403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6.3000000000000007</v>
      </c>
      <c r="E373" s="89">
        <v>1106.5623109273986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121379.71163204758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791</v>
      </c>
      <c r="E375" s="93">
        <v>21062.240903877777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792</v>
      </c>
      <c r="E377" s="95">
        <v>1373.2755737459902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793</v>
      </c>
      <c r="E378" s="95">
        <v>4414.6509354098525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794</v>
      </c>
      <c r="E379" s="95">
        <v>64710.895863464619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795</v>
      </c>
      <c r="E380" s="95">
        <v>22656.661541545127</v>
      </c>
      <c r="F380" s="49" t="s">
        <v>756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795</v>
      </c>
      <c r="E382" s="95">
        <v>4030.8501117154628</v>
      </c>
      <c r="F382" s="49" t="s">
        <v>796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795</v>
      </c>
      <c r="E383" s="95">
        <v>2075.248237314262</v>
      </c>
      <c r="F383" s="49" t="s">
        <v>797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6.1</v>
      </c>
      <c r="E385" s="95">
        <v>1055.8884649745073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70324.553153603614</v>
      </c>
      <c r="F386" s="75"/>
      <c r="I386" s="27">
        <f>E386/1.18</f>
        <v>59597.078943731882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70324.553153603614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40123.749712012417</v>
      </c>
      <c r="F388" s="75"/>
      <c r="I388" s="27">
        <f>E388/1.18</f>
        <v>34003.17772204442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40123.749712012417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223803.68388506013</v>
      </c>
      <c r="F390" s="75"/>
      <c r="I390" s="27">
        <f>E390/1.18</f>
        <v>189664.13888564418</v>
      </c>
      <c r="J390" s="27">
        <f>SUM(I6:I390)</f>
        <v>918506.17852311593</v>
      </c>
      <c r="K390" s="27">
        <f>J390*1.01330668353499*1.18</f>
        <v>1098259.5704874741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223803.68388506013</v>
      </c>
      <c r="F391" s="49" t="s">
        <v>731</v>
      </c>
      <c r="I391" s="27">
        <f>E6+E197+E232+E266+E338+E355+E386+E388+E390</f>
        <v>1083837.2906572768</v>
      </c>
      <c r="J391" s="27">
        <f>I391-K391</f>
        <v>744673.51441855496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2017-05-18T02:35:25Z</dcterms:modified>
</cp:coreProperties>
</file>